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E:\Kirjastot\Tiedostot\Lataukset\"/>
    </mc:Choice>
  </mc:AlternateContent>
  <xr:revisionPtr revIDLastSave="0" documentId="8_{9B65F3E5-4516-404B-B981-B31CC9369272}" xr6:coauthVersionLast="47" xr6:coauthVersionMax="47" xr10:uidLastSave="{00000000-0000-0000-0000-000000000000}"/>
  <bookViews>
    <workbookView xWindow="0" yWindow="0" windowWidth="28800" windowHeight="12210" tabRatio="991" xr2:uid="{00000000-000D-0000-FFFF-FFFF00000000}"/>
  </bookViews>
  <sheets>
    <sheet name="Arvepöhi" sheetId="1" r:id="rId1"/>
  </sheets>
  <definedNames>
    <definedName name="_xlnm.Print_Area" localSheetId="0">Arvepöhi!$B$2:$N$59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6" i="1" l="1"/>
  <c r="D47" i="1"/>
  <c r="E46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50" i="1" s="1"/>
  <c r="L10" i="1"/>
  <c r="L5" i="1"/>
  <c r="L13" i="1" s="1"/>
  <c r="D55" i="1" s="1"/>
  <c r="K46" i="1" l="1"/>
  <c r="J46" i="1" s="1"/>
  <c r="K45" i="1"/>
  <c r="J45" i="1" s="1"/>
  <c r="K44" i="1"/>
  <c r="J44" i="1" s="1"/>
  <c r="L48" i="1"/>
  <c r="J48" i="1" s="1"/>
  <c r="K47" i="1"/>
  <c r="J47" i="1" s="1"/>
  <c r="L49" i="1"/>
  <c r="L51" i="1" s="1"/>
  <c r="L54" i="1" s="1"/>
</calcChain>
</file>

<file path=xl/sharedStrings.xml><?xml version="1.0" encoding="utf-8"?>
<sst xmlns="http://schemas.openxmlformats.org/spreadsheetml/2006/main" count="59" uniqueCount="58">
  <si>
    <t>Arve Saatja Ettevõte nimi OÜ</t>
  </si>
  <si>
    <t>ARVE</t>
  </si>
  <si>
    <t>Lk 1 / 1</t>
  </si>
  <si>
    <t>Arvepõhja koostas sulle Isolta Arved www.isolta.ee</t>
  </si>
  <si>
    <t>Aadress 123</t>
  </si>
  <si>
    <t>Saad meilt ka tasuta arve koostamie pilveteenuse, millega saad saata arve otse kliendi e-posti aadressile.</t>
  </si>
  <si>
    <t>00100 Maakond / Linn</t>
  </si>
  <si>
    <t>Arve kuupäev</t>
  </si>
  <si>
    <t>Isolta Arved teenuses on ka kliendihalduse moodul, tooteregister, võimalus koostada pakkumisi ja müügiaruandeid.</t>
  </si>
  <si>
    <t>Arve number</t>
  </si>
  <si>
    <t>Arveid saab koostada 8 erinevas keeles ja arvepõhja tõlge on automaatne. Võimalusi on veelgi.</t>
  </si>
  <si>
    <t>Meie esindaja</t>
  </si>
  <si>
    <t>Aus Mees alluv</t>
  </si>
  <si>
    <t>Kliendinumber</t>
  </si>
  <si>
    <t>587412</t>
  </si>
  <si>
    <t>Tutvu Isolta Arved teenusega lähemalt ning võta meie tasuta teenus kasutusse</t>
  </si>
  <si>
    <t>Kliendi esindaja</t>
  </si>
  <si>
    <t>Aus Naine</t>
  </si>
  <si>
    <t>Klient OÜ</t>
  </si>
  <si>
    <t>Tarne kuupäev</t>
  </si>
  <si>
    <t>Aus Mees</t>
  </si>
  <si>
    <t>Tarneviis</t>
  </si>
  <si>
    <t>Kuller</t>
  </si>
  <si>
    <t>Aadress23-5</t>
  </si>
  <si>
    <t>Tarnetingimused</t>
  </si>
  <si>
    <t>14 pv</t>
  </si>
  <si>
    <t>00123 Maakond / Linn</t>
  </si>
  <si>
    <t>Makse tähtaeg</t>
  </si>
  <si>
    <t>Kaebuste esit. aeg</t>
  </si>
  <si>
    <t>7 päeva</t>
  </si>
  <si>
    <t>Viivis päevas</t>
  </si>
  <si>
    <t>Toode / teenus</t>
  </si>
  <si>
    <t>Toote rn</t>
  </si>
  <si>
    <t>Kogus</t>
  </si>
  <si>
    <t>Ühik</t>
  </si>
  <si>
    <t>Tk hind</t>
  </si>
  <si>
    <t>KM%</t>
  </si>
  <si>
    <t>Hind kokku €</t>
  </si>
  <si>
    <t>Esimiene tooterida</t>
  </si>
  <si>
    <t>tk</t>
  </si>
  <si>
    <t>Teinegi rida</t>
  </si>
  <si>
    <t>kg</t>
  </si>
  <si>
    <t>Kolamas rida</t>
  </si>
  <si>
    <t>h</t>
  </si>
  <si>
    <t>Neljaski</t>
  </si>
  <si>
    <t>m</t>
  </si>
  <si>
    <t xml:space="preserve"> </t>
  </si>
  <si>
    <t>Hind kokku käibemaksuta €</t>
  </si>
  <si>
    <t>Käibemaks kokku €</t>
  </si>
  <si>
    <t>Kuulub tasumisele €</t>
  </si>
  <si>
    <t>Viitenumber</t>
  </si>
  <si>
    <t>Kokku</t>
  </si>
  <si>
    <t>1234567890</t>
  </si>
  <si>
    <t>BIC</t>
  </si>
  <si>
    <t>IBAN</t>
  </si>
  <si>
    <t>Tel. 000-0000000
eesnimi.perenimi@aadress.ee
www.aadress.ee
Registrikoog 12345678
KMKR EE12345678</t>
  </si>
  <si>
    <t>NDEAFIHH</t>
  </si>
  <si>
    <t>EE123456789012345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</si>
</sst>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5" formatCode="#,##0.00,\€"/>
    <numFmt numFmtId="166" formatCode="#,##0.00\ &quot;€&quot;"/>
    <numFmt numFmtId="167" formatCode="#,##0.00\ _€"/>
  </numFmts>
  <fonts count="2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F2F2F2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262626"/>
      <name val="Arial"/>
      <family val="2"/>
      <charset val="1"/>
    </font>
    <font>
      <sz val="11"/>
      <color rgb="FFBFBFBF"/>
      <name val="Calibri"/>
      <family val="2"/>
      <charset val="1"/>
    </font>
    <font>
      <sz val="10"/>
      <color rgb="FF595959"/>
      <name val="Arial"/>
      <family val="2"/>
      <charset val="1"/>
    </font>
    <font>
      <sz val="8"/>
      <color rgb="FF595959"/>
      <name val="Arial"/>
      <family val="2"/>
      <charset val="1"/>
    </font>
    <font>
      <sz val="7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204"/>
    </font>
    <font>
      <sz val="7"/>
      <color rgb="FF7F7F7F"/>
      <name val="Arial"/>
      <family val="2"/>
      <charset val="1"/>
    </font>
    <font>
      <sz val="22"/>
      <color rgb="FF000000"/>
      <name val="Code 128"/>
      <charset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9" fillId="3" borderId="0" xfId="0" applyFont="1" applyFill="1"/>
    <xf numFmtId="164" fontId="9" fillId="3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3" borderId="0" xfId="0" applyFont="1" applyFill="1" applyProtection="1">
      <protection locked="0"/>
    </xf>
    <xf numFmtId="49" fontId="9" fillId="3" borderId="0" xfId="0" applyNumberFormat="1" applyFont="1" applyFill="1" applyProtection="1">
      <protection locked="0"/>
    </xf>
    <xf numFmtId="0" fontId="10" fillId="3" borderId="0" xfId="0" applyFont="1" applyFill="1"/>
    <xf numFmtId="0" fontId="10" fillId="0" borderId="0" xfId="0" applyFont="1"/>
    <xf numFmtId="14" fontId="9" fillId="3" borderId="0" xfId="0" applyNumberFormat="1" applyFont="1" applyFill="1" applyAlignment="1" applyProtection="1">
      <alignment horizontal="left"/>
      <protection locked="0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12" fillId="3" borderId="0" xfId="0" applyFont="1" applyFill="1"/>
    <xf numFmtId="0" fontId="12" fillId="3" borderId="0" xfId="0" applyFont="1" applyFill="1" applyProtection="1">
      <protection locked="0"/>
    </xf>
    <xf numFmtId="0" fontId="12" fillId="3" borderId="0" xfId="0" applyFont="1" applyFill="1" applyAlignment="1">
      <alignment horizontal="right"/>
    </xf>
    <xf numFmtId="0" fontId="2" fillId="0" borderId="0" xfId="0" applyFont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9" fontId="9" fillId="3" borderId="0" xfId="0" applyNumberFormat="1" applyFont="1" applyFill="1" applyProtection="1">
      <protection locked="0"/>
    </xf>
    <xf numFmtId="0" fontId="10" fillId="3" borderId="0" xfId="0" applyFont="1" applyFill="1" applyAlignment="1">
      <alignment horizontal="left"/>
    </xf>
    <xf numFmtId="0" fontId="9" fillId="3" borderId="1" xfId="0" applyFont="1" applyFill="1" applyBorder="1" applyProtection="1">
      <protection locked="0"/>
    </xf>
    <xf numFmtId="165" fontId="9" fillId="3" borderId="1" xfId="0" applyNumberFormat="1" applyFont="1" applyFill="1" applyBorder="1" applyAlignment="1" applyProtection="1">
      <alignment horizontal="center"/>
      <protection locked="0"/>
    </xf>
    <xf numFmtId="9" fontId="9" fillId="3" borderId="1" xfId="0" applyNumberFormat="1" applyFont="1" applyFill="1" applyBorder="1" applyProtection="1">
      <protection locked="0"/>
    </xf>
    <xf numFmtId="165" fontId="9" fillId="3" borderId="1" xfId="0" applyNumberFormat="1" applyFont="1" applyFill="1" applyBorder="1"/>
    <xf numFmtId="0" fontId="14" fillId="3" borderId="0" xfId="0" applyFont="1" applyFill="1"/>
    <xf numFmtId="0" fontId="15" fillId="3" borderId="2" xfId="0" applyFont="1" applyFill="1" applyBorder="1" applyAlignment="1">
      <alignment horizontal="right"/>
    </xf>
    <xf numFmtId="165" fontId="15" fillId="3" borderId="0" xfId="0" applyNumberFormat="1" applyFont="1" applyFill="1"/>
    <xf numFmtId="0" fontId="15" fillId="3" borderId="0" xfId="0" applyFont="1" applyFill="1" applyAlignment="1">
      <alignment horizontal="right"/>
    </xf>
    <xf numFmtId="0" fontId="16" fillId="3" borderId="0" xfId="1" applyFont="1" applyFill="1" applyAlignment="1">
      <alignment horizontal="left" vertical="top"/>
    </xf>
    <xf numFmtId="0" fontId="17" fillId="3" borderId="0" xfId="1" applyFont="1" applyFill="1" applyAlignment="1">
      <alignment horizontal="left" vertical="top" wrapText="1"/>
    </xf>
    <xf numFmtId="0" fontId="18" fillId="3" borderId="0" xfId="1" applyFont="1" applyFill="1" applyAlignment="1">
      <alignment horizontal="left" vertical="top" wrapText="1"/>
    </xf>
    <xf numFmtId="0" fontId="9" fillId="3" borderId="0" xfId="1" applyFont="1" applyFill="1" applyAlignment="1">
      <alignment horizontal="left" vertical="top" wrapText="1"/>
    </xf>
    <xf numFmtId="0" fontId="5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165" fontId="18" fillId="3" borderId="0" xfId="0" applyNumberFormat="1" applyFont="1" applyFill="1"/>
    <xf numFmtId="49" fontId="17" fillId="3" borderId="0" xfId="1" applyNumberFormat="1" applyFont="1" applyFill="1" applyAlignment="1">
      <alignment horizontal="left" vertical="top" wrapText="1"/>
    </xf>
    <xf numFmtId="0" fontId="1" fillId="3" borderId="0" xfId="1" applyFill="1"/>
    <xf numFmtId="0" fontId="17" fillId="3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0" fontId="17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9" fillId="3" borderId="1" xfId="1" applyFont="1" applyFill="1" applyBorder="1" applyAlignment="1">
      <alignment horizontal="left" vertical="top" wrapText="1" indent="1"/>
    </xf>
    <xf numFmtId="0" fontId="9" fillId="2" borderId="0" xfId="1" applyFont="1" applyFill="1" applyAlignment="1">
      <alignment horizontal="left" vertical="top" wrapText="1"/>
    </xf>
    <xf numFmtId="49" fontId="9" fillId="3" borderId="0" xfId="1" applyNumberFormat="1" applyFont="1" applyFill="1" applyAlignment="1">
      <alignment vertical="top"/>
    </xf>
    <xf numFmtId="49" fontId="9" fillId="3" borderId="0" xfId="1" applyNumberFormat="1" applyFont="1" applyFill="1" applyAlignment="1">
      <alignment horizontal="left" vertical="top" indent="5"/>
    </xf>
    <xf numFmtId="0" fontId="17" fillId="3" borderId="0" xfId="1" applyFont="1" applyFill="1" applyAlignment="1">
      <alignment horizontal="right" vertical="center" wrapText="1"/>
    </xf>
    <xf numFmtId="0" fontId="5" fillId="3" borderId="0" xfId="1" applyFont="1" applyFill="1" applyAlignment="1">
      <alignment horizontal="left" wrapText="1"/>
    </xf>
    <xf numFmtId="0" fontId="9" fillId="3" borderId="0" xfId="1" applyFont="1" applyFill="1" applyAlignment="1">
      <alignment horizontal="left" vertical="top" wrapText="1" indent="1"/>
    </xf>
    <xf numFmtId="0" fontId="1" fillId="2" borderId="0" xfId="1" applyFill="1"/>
    <xf numFmtId="0" fontId="18" fillId="3" borderId="0" xfId="1" applyFont="1" applyFill="1" applyAlignment="1">
      <alignment vertical="top" wrapText="1"/>
    </xf>
    <xf numFmtId="0" fontId="17" fillId="3" borderId="4" xfId="1" applyFont="1" applyFill="1" applyBorder="1" applyAlignment="1">
      <alignment horizontal="right" wrapText="1"/>
    </xf>
    <xf numFmtId="0" fontId="3" fillId="3" borderId="4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left" vertical="top" wrapText="1"/>
    </xf>
    <xf numFmtId="0" fontId="19" fillId="3" borderId="0" xfId="1" applyFont="1" applyFill="1" applyAlignment="1">
      <alignment horizontal="left" vertical="top"/>
    </xf>
    <xf numFmtId="0" fontId="20" fillId="3" borderId="0" xfId="1" applyFont="1" applyFill="1" applyAlignment="1">
      <alignment horizontal="left" vertical="top"/>
    </xf>
    <xf numFmtId="0" fontId="1" fillId="3" borderId="0" xfId="1" applyFill="1" applyAlignment="1">
      <alignment horizontal="left" vertical="top"/>
    </xf>
    <xf numFmtId="0" fontId="17" fillId="2" borderId="0" xfId="1" applyFont="1" applyFill="1" applyAlignment="1">
      <alignment horizontal="left" vertical="top" wrapText="1"/>
    </xf>
    <xf numFmtId="0" fontId="22" fillId="3" borderId="0" xfId="0" applyFont="1" applyFill="1" applyAlignment="1">
      <alignment horizontal="center" vertical="top"/>
    </xf>
    <xf numFmtId="14" fontId="0" fillId="3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49" fontId="0" fillId="3" borderId="0" xfId="0" applyNumberFormat="1" applyFill="1"/>
    <xf numFmtId="166" fontId="9" fillId="3" borderId="0" xfId="0" applyNumberFormat="1" applyFont="1" applyFill="1" applyAlignment="1" applyProtection="1">
      <alignment horizontal="center"/>
      <protection locked="0"/>
    </xf>
    <xf numFmtId="166" fontId="15" fillId="3" borderId="0" xfId="0" applyNumberFormat="1" applyFont="1" applyFill="1" applyAlignment="1">
      <alignment horizontal="right"/>
    </xf>
    <xf numFmtId="166" fontId="18" fillId="3" borderId="0" xfId="0" applyNumberFormat="1" applyFont="1" applyFill="1"/>
    <xf numFmtId="166" fontId="3" fillId="3" borderId="3" xfId="0" applyNumberFormat="1" applyFont="1" applyFill="1" applyBorder="1" applyAlignment="1">
      <alignment vertical="center"/>
    </xf>
    <xf numFmtId="166" fontId="9" fillId="3" borderId="0" xfId="1" applyNumberFormat="1" applyFont="1" applyFill="1" applyAlignment="1">
      <alignment horizontal="left" wrapText="1"/>
    </xf>
    <xf numFmtId="166" fontId="9" fillId="3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right"/>
      <protection locked="0"/>
    </xf>
    <xf numFmtId="164" fontId="9" fillId="3" borderId="0" xfId="0" applyNumberFormat="1" applyFont="1" applyFill="1" applyAlignment="1" applyProtection="1">
      <alignment horizontal="left"/>
      <protection locked="0"/>
    </xf>
    <xf numFmtId="49" fontId="2" fillId="3" borderId="0" xfId="0" applyNumberFormat="1" applyFont="1" applyFill="1" applyAlignment="1" applyProtection="1">
      <alignment horizontal="left" vertical="top"/>
      <protection locked="0"/>
    </xf>
    <xf numFmtId="49" fontId="2" fillId="3" borderId="0" xfId="0" applyNumberFormat="1" applyFont="1" applyFill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vertical="top"/>
    </xf>
    <xf numFmtId="10" fontId="9" fillId="3" borderId="0" xfId="0" applyNumberFormat="1" applyFont="1" applyFill="1" applyAlignment="1" applyProtection="1">
      <alignment horizontal="left" vertical="top"/>
      <protection locked="0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167" fontId="15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wrapText="1"/>
    </xf>
    <xf numFmtId="0" fontId="3" fillId="3" borderId="0" xfId="1" applyFont="1" applyFill="1" applyAlignment="1">
      <alignment horizontal="right"/>
    </xf>
    <xf numFmtId="49" fontId="9" fillId="3" borderId="0" xfId="1" applyNumberFormat="1" applyFont="1" applyFill="1" applyAlignment="1">
      <alignment horizontal="left" vertical="top"/>
    </xf>
    <xf numFmtId="14" fontId="2" fillId="3" borderId="4" xfId="1" applyNumberFormat="1" applyFont="1" applyFill="1" applyBorder="1" applyAlignment="1">
      <alignment horizontal="left" vertical="top" wrapText="1"/>
    </xf>
    <xf numFmtId="49" fontId="2" fillId="3" borderId="4" xfId="1" applyNumberFormat="1" applyFont="1" applyFill="1" applyBorder="1" applyAlignment="1" applyProtection="1">
      <alignment horizontal="left" vertical="top"/>
      <protection locked="0"/>
    </xf>
    <xf numFmtId="0" fontId="21" fillId="3" borderId="0" xfId="1" applyFont="1" applyFill="1" applyAlignment="1">
      <alignment horizontal="left" vertical="top" wrapText="1" indent="1"/>
    </xf>
    <xf numFmtId="0" fontId="21" fillId="3" borderId="0" xfId="1" applyFont="1" applyFill="1" applyAlignment="1" applyProtection="1">
      <alignment horizontal="left" vertical="top" wrapText="1"/>
      <protection locked="0"/>
    </xf>
    <xf numFmtId="49" fontId="3" fillId="0" borderId="0" xfId="1" applyNumberFormat="1" applyFont="1" applyAlignment="1">
      <alignment horizontal="left" vertical="center" indent="1"/>
    </xf>
    <xf numFmtId="49" fontId="2" fillId="3" borderId="0" xfId="1" applyNumberFormat="1" applyFont="1" applyFill="1" applyAlignment="1" applyProtection="1">
      <alignment horizontal="left" vertical="top"/>
      <protection locked="0"/>
    </xf>
    <xf numFmtId="49" fontId="3" fillId="3" borderId="0" xfId="0" applyNumberFormat="1" applyFont="1" applyFill="1" applyAlignment="1" applyProtection="1">
      <protection locked="0"/>
    </xf>
    <xf numFmtId="0" fontId="4" fillId="3" borderId="0" xfId="0" applyFont="1" applyFill="1" applyAlignment="1"/>
    <xf numFmtId="49" fontId="7" fillId="3" borderId="0" xfId="0" applyNumberFormat="1" applyFont="1" applyFill="1" applyAlignment="1" applyProtection="1">
      <protection locked="0"/>
    </xf>
    <xf numFmtId="0" fontId="2" fillId="0" borderId="0" xfId="0" applyFont="1" applyAlignment="1"/>
    <xf numFmtId="0" fontId="9" fillId="3" borderId="0" xfId="0" applyFont="1" applyFill="1" applyAlignment="1"/>
    <xf numFmtId="49" fontId="2" fillId="3" borderId="0" xfId="0" applyNumberFormat="1" applyFont="1" applyFill="1" applyAlignment="1" applyProtection="1">
      <protection locked="0"/>
    </xf>
    <xf numFmtId="0" fontId="23" fillId="3" borderId="0" xfId="2" applyFill="1" applyBorder="1" applyAlignment="1" applyProtection="1">
      <protection locked="0"/>
    </xf>
    <xf numFmtId="49" fontId="2" fillId="0" borderId="0" xfId="0" applyNumberFormat="1" applyFont="1" applyAlignment="1" applyProtection="1">
      <protection locked="0"/>
    </xf>
    <xf numFmtId="0" fontId="9" fillId="3" borderId="0" xfId="0" applyFont="1" applyFill="1" applyAlignment="1" applyProtection="1">
      <protection locked="0"/>
    </xf>
    <xf numFmtId="0" fontId="11" fillId="3" borderId="0" xfId="0" applyFont="1" applyFill="1" applyAlignment="1"/>
    <xf numFmtId="0" fontId="12" fillId="3" borderId="0" xfId="0" applyFont="1" applyFill="1" applyAlignment="1"/>
    <xf numFmtId="0" fontId="9" fillId="3" borderId="1" xfId="0" applyFont="1" applyFill="1" applyBorder="1" applyAlignment="1" applyProtection="1">
      <protection locked="0"/>
    </xf>
  </cellXfs>
  <cellStyles count="3">
    <cellStyle name="Hyperlink" xfId="2" xr:uid="{00000000-000B-0000-0000-000008000000}"/>
    <cellStyle name="Normaali" xfId="0" builtinId="0"/>
    <cellStyle name="Selittävä teksti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606600</xdr:colOff>
      <xdr:row>57</xdr:row>
      <xdr:rowOff>100440</xdr:rowOff>
    </xdr:from>
    <xdr:to>
      <xdr:col>16</xdr:col>
      <xdr:colOff>152640</xdr:colOff>
      <xdr:row>58</xdr:row>
      <xdr:rowOff>97920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26520" y="104443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38160</xdr:colOff>
      <xdr:row>52</xdr:row>
      <xdr:rowOff>188280</xdr:rowOff>
    </xdr:from>
    <xdr:to>
      <xdr:col>19</xdr:col>
      <xdr:colOff>563400</xdr:colOff>
      <xdr:row>53</xdr:row>
      <xdr:rowOff>233280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10840" y="9341640"/>
          <a:ext cx="525240" cy="235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fi-FI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BIC</a:t>
          </a:r>
          <a:endParaRPr lang="fi-FI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261000</xdr:colOff>
      <xdr:row>3</xdr:row>
      <xdr:rowOff>75240</xdr:rowOff>
    </xdr:from>
    <xdr:to>
      <xdr:col>18</xdr:col>
      <xdr:colOff>487800</xdr:colOff>
      <xdr:row>4</xdr:row>
      <xdr:rowOff>145080</xdr:rowOff>
    </xdr:to>
    <xdr:pic>
      <xdr:nvPicPr>
        <xdr:cNvPr id="4" name="Kuva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57120" y="741960"/>
          <a:ext cx="865080" cy="26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102600</xdr:colOff>
      <xdr:row>3</xdr:row>
      <xdr:rowOff>95760</xdr:rowOff>
    </xdr:from>
    <xdr:to>
      <xdr:col>3</xdr:col>
      <xdr:colOff>329400</xdr:colOff>
      <xdr:row>5</xdr:row>
      <xdr:rowOff>75</xdr:rowOff>
    </xdr:to>
    <xdr:pic>
      <xdr:nvPicPr>
        <xdr:cNvPr id="5" name="Kuva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8720" y="762480"/>
          <a:ext cx="826920" cy="256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ee/" TargetMode="External"/><Relationship Id="rId1" Type="http://schemas.openxmlformats.org/officeDocument/2006/relationships/hyperlink" Target="http://www.isolta.ee/arved-excelist-pilv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topLeftCell="B1" zoomScale="115" zoomScaleNormal="115" workbookViewId="0">
      <selection activeCell="J26" sqref="J26"/>
    </sheetView>
  </sheetViews>
  <sheetFormatPr defaultRowHeight="15"/>
  <cols>
    <col min="1" max="1" width="2.5703125" style="1"/>
    <col min="2" max="2" width="1.28515625"/>
    <col min="3" max="3" width="8.5703125"/>
    <col min="4" max="4" width="9"/>
    <col min="5" max="5" width="10.42578125"/>
    <col min="6" max="6" width="10.140625"/>
    <col min="7" max="7" width="7.7109375"/>
    <col min="8" max="8" width="5.5703125"/>
    <col min="9" max="9" width="5.85546875"/>
    <col min="10" max="10" width="13.140625"/>
    <col min="11" max="11" width="5.7109375"/>
    <col min="12" max="12" width="13.5703125"/>
    <col min="13" max="13" width="7.140625"/>
    <col min="14" max="14" width="1.140625"/>
    <col min="15" max="22" width="9"/>
    <col min="23" max="23" width="26.5703125"/>
    <col min="24" max="24" width="16.42578125"/>
    <col min="25" max="26" width="9"/>
    <col min="27" max="27" width="12.42578125" style="2"/>
    <col min="28" max="34" width="9" style="2"/>
    <col min="35" max="1025" width="8.5703125"/>
  </cols>
  <sheetData>
    <row r="1" spans="1:3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4" ht="19.5" customHeight="1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/>
      <c r="AB2"/>
      <c r="AC2"/>
      <c r="AD2"/>
      <c r="AE2"/>
      <c r="AF2"/>
      <c r="AG2"/>
      <c r="AH2"/>
    </row>
    <row r="3" spans="1:34" ht="18" customHeight="1">
      <c r="A3"/>
      <c r="B3" s="2"/>
      <c r="C3" s="74"/>
      <c r="D3" s="74"/>
      <c r="E3" s="98" t="s">
        <v>0</v>
      </c>
      <c r="F3" s="98"/>
      <c r="G3" s="98"/>
      <c r="H3" s="98"/>
      <c r="I3" s="3"/>
      <c r="J3" s="99" t="s">
        <v>1</v>
      </c>
      <c r="K3" s="99"/>
      <c r="L3" s="75" t="s">
        <v>2</v>
      </c>
      <c r="M3" s="75"/>
      <c r="N3" s="2"/>
      <c r="O3" s="1"/>
      <c r="P3" s="1"/>
      <c r="Q3" s="1"/>
      <c r="R3" s="2"/>
      <c r="S3" s="2"/>
      <c r="T3" s="4" t="s">
        <v>3</v>
      </c>
      <c r="U3" s="2"/>
      <c r="V3" s="2"/>
      <c r="W3" s="2"/>
      <c r="X3" s="2"/>
      <c r="Y3" s="2"/>
      <c r="Z3" s="2"/>
      <c r="AA3"/>
      <c r="AB3"/>
      <c r="AC3"/>
      <c r="AD3"/>
      <c r="AE3"/>
      <c r="AF3"/>
      <c r="AG3"/>
      <c r="AH3"/>
    </row>
    <row r="4" spans="1:34" ht="15" customHeight="1">
      <c r="A4"/>
      <c r="B4" s="2"/>
      <c r="C4" s="74"/>
      <c r="D4" s="74"/>
      <c r="E4" s="100" t="s">
        <v>4</v>
      </c>
      <c r="F4" s="100"/>
      <c r="G4" s="100"/>
      <c r="H4" s="100"/>
      <c r="I4" s="3"/>
      <c r="J4" s="101"/>
      <c r="K4" s="101"/>
      <c r="L4" s="101"/>
      <c r="M4" s="101"/>
      <c r="N4" s="2"/>
      <c r="O4" s="1"/>
      <c r="P4" s="1"/>
      <c r="Q4" s="1"/>
      <c r="R4" s="2"/>
      <c r="S4" s="2"/>
      <c r="T4" s="5" t="s">
        <v>5</v>
      </c>
      <c r="U4" s="2"/>
      <c r="V4" s="2"/>
      <c r="W4" s="2"/>
      <c r="X4" s="2"/>
      <c r="Y4" s="2"/>
      <c r="Z4" s="2"/>
      <c r="AA4"/>
      <c r="AB4"/>
      <c r="AC4"/>
      <c r="AD4"/>
      <c r="AE4"/>
      <c r="AF4"/>
      <c r="AG4"/>
      <c r="AH4"/>
    </row>
    <row r="5" spans="1:34" ht="12.75" customHeight="1">
      <c r="A5"/>
      <c r="B5" s="2"/>
      <c r="C5" s="74"/>
      <c r="D5" s="74"/>
      <c r="E5" s="100" t="s">
        <v>6</v>
      </c>
      <c r="F5" s="100"/>
      <c r="G5" s="100"/>
      <c r="H5" s="100"/>
      <c r="I5" s="3"/>
      <c r="J5" s="102" t="s">
        <v>7</v>
      </c>
      <c r="K5" s="102"/>
      <c r="L5" s="76">
        <f ca="1">NOW()</f>
        <v>45723.430115740739</v>
      </c>
      <c r="M5" s="76"/>
      <c r="N5" s="2"/>
      <c r="O5" s="1"/>
      <c r="P5" s="1"/>
      <c r="Q5" s="1"/>
      <c r="R5" s="2"/>
      <c r="S5" s="2"/>
      <c r="T5" s="5" t="s">
        <v>8</v>
      </c>
      <c r="U5" s="2"/>
      <c r="V5" s="2"/>
      <c r="W5" s="2"/>
      <c r="X5" s="2"/>
      <c r="Y5" s="2"/>
      <c r="Z5" s="2"/>
      <c r="AA5"/>
      <c r="AB5"/>
      <c r="AC5"/>
      <c r="AD5"/>
      <c r="AE5"/>
      <c r="AF5"/>
      <c r="AG5"/>
      <c r="AH5"/>
    </row>
    <row r="6" spans="1:34" ht="12.75" customHeight="1">
      <c r="A6"/>
      <c r="B6" s="2"/>
      <c r="C6" s="74"/>
      <c r="D6" s="74"/>
      <c r="E6" s="103"/>
      <c r="F6" s="103"/>
      <c r="G6" s="103"/>
      <c r="H6" s="103"/>
      <c r="I6" s="3"/>
      <c r="J6" s="6" t="s">
        <v>9</v>
      </c>
      <c r="K6" s="6"/>
      <c r="L6" s="8">
        <v>123</v>
      </c>
      <c r="M6" s="8"/>
      <c r="N6" s="2"/>
      <c r="O6" s="1"/>
      <c r="P6" s="1"/>
      <c r="Q6" s="1"/>
      <c r="R6" s="2"/>
      <c r="S6" s="2"/>
      <c r="T6" s="5" t="s">
        <v>10</v>
      </c>
      <c r="U6" s="2"/>
      <c r="V6" s="2"/>
      <c r="W6" s="2"/>
      <c r="X6" s="2"/>
      <c r="Y6" s="2"/>
      <c r="Z6" s="2"/>
      <c r="AA6"/>
      <c r="AB6"/>
      <c r="AC6"/>
      <c r="AD6"/>
      <c r="AE6"/>
      <c r="AF6"/>
      <c r="AG6"/>
      <c r="AH6"/>
    </row>
    <row r="7" spans="1:34" ht="12.75" customHeight="1">
      <c r="A7"/>
      <c r="B7" s="2"/>
      <c r="C7" s="74"/>
      <c r="D7" s="74"/>
      <c r="E7" s="77"/>
      <c r="F7" s="77"/>
      <c r="G7" s="77"/>
      <c r="H7" s="77"/>
      <c r="I7" s="3"/>
      <c r="J7" s="6" t="s">
        <v>11</v>
      </c>
      <c r="K7" s="6"/>
      <c r="L7" s="9" t="s">
        <v>12</v>
      </c>
      <c r="M7" s="9"/>
      <c r="N7" s="2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/>
      <c r="AB7"/>
      <c r="AC7"/>
      <c r="AD7"/>
      <c r="AE7"/>
      <c r="AF7"/>
      <c r="AG7"/>
      <c r="AH7"/>
    </row>
    <row r="8" spans="1:34" ht="12.75" customHeight="1">
      <c r="A8"/>
      <c r="B8" s="2"/>
      <c r="C8" s="103"/>
      <c r="D8" s="103"/>
      <c r="E8" s="103"/>
      <c r="F8" s="103"/>
      <c r="G8" s="103"/>
      <c r="H8" s="103"/>
      <c r="I8" s="103"/>
      <c r="J8" s="6" t="s">
        <v>13</v>
      </c>
      <c r="K8" s="6"/>
      <c r="L8" s="10" t="s">
        <v>14</v>
      </c>
      <c r="M8" s="9"/>
      <c r="N8" s="2"/>
      <c r="O8" s="1"/>
      <c r="P8" s="1"/>
      <c r="Q8" s="1"/>
      <c r="R8" s="2"/>
      <c r="S8" s="2"/>
      <c r="T8" s="104" t="s">
        <v>15</v>
      </c>
      <c r="U8" s="104"/>
      <c r="V8" s="104"/>
      <c r="W8" s="104"/>
      <c r="X8" s="104"/>
      <c r="Y8" s="2"/>
      <c r="Z8" s="2"/>
      <c r="AA8"/>
      <c r="AB8"/>
      <c r="AC8"/>
      <c r="AD8"/>
      <c r="AE8"/>
      <c r="AF8"/>
      <c r="AG8"/>
      <c r="AH8"/>
    </row>
    <row r="9" spans="1:34" ht="12.75" customHeight="1">
      <c r="A9"/>
      <c r="B9" s="2"/>
      <c r="C9" s="103"/>
      <c r="D9" s="103"/>
      <c r="E9" s="103"/>
      <c r="F9" s="103"/>
      <c r="G9" s="103"/>
      <c r="H9" s="103"/>
      <c r="I9" s="3"/>
      <c r="J9" s="6" t="s">
        <v>16</v>
      </c>
      <c r="K9" s="6"/>
      <c r="L9" s="9" t="s">
        <v>17</v>
      </c>
      <c r="M9" s="9"/>
      <c r="N9" s="2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/>
      <c r="AB9"/>
      <c r="AC9"/>
      <c r="AD9"/>
      <c r="AE9"/>
      <c r="AF9"/>
      <c r="AG9"/>
      <c r="AH9"/>
    </row>
    <row r="10" spans="1:34" ht="12.75" customHeight="1">
      <c r="A10"/>
      <c r="B10" s="2"/>
      <c r="C10" s="103" t="s">
        <v>18</v>
      </c>
      <c r="D10" s="103"/>
      <c r="E10" s="103"/>
      <c r="F10" s="103"/>
      <c r="G10" s="103"/>
      <c r="H10" s="103"/>
      <c r="I10" s="3"/>
      <c r="J10" s="6" t="s">
        <v>19</v>
      </c>
      <c r="K10" s="6"/>
      <c r="L10" s="7">
        <f ca="1">NOW()</f>
        <v>45723.430115740739</v>
      </c>
      <c r="M10" s="7"/>
      <c r="N10" s="2"/>
      <c r="O10" s="1"/>
      <c r="P10" s="1"/>
      <c r="Q10" s="1"/>
      <c r="R10" s="2"/>
      <c r="S10" s="2"/>
      <c r="T10" s="2"/>
      <c r="U10" s="2"/>
      <c r="V10" s="2"/>
      <c r="W10" s="2"/>
      <c r="X10" s="2"/>
      <c r="Y10" s="11"/>
      <c r="Z10" s="2"/>
      <c r="AA10"/>
      <c r="AB10"/>
      <c r="AC10"/>
      <c r="AD10"/>
      <c r="AE10"/>
      <c r="AF10"/>
      <c r="AG10"/>
      <c r="AH10"/>
    </row>
    <row r="11" spans="1:34" ht="12.75" customHeight="1">
      <c r="A11"/>
      <c r="B11" s="2"/>
      <c r="C11" s="103" t="s">
        <v>20</v>
      </c>
      <c r="D11" s="103"/>
      <c r="E11" s="103"/>
      <c r="F11" s="103"/>
      <c r="G11" s="103"/>
      <c r="H11" s="103"/>
      <c r="I11" s="3"/>
      <c r="J11" s="6" t="s">
        <v>21</v>
      </c>
      <c r="K11" s="6"/>
      <c r="L11" s="9" t="s">
        <v>22</v>
      </c>
      <c r="M11" s="9"/>
      <c r="N11" s="2"/>
      <c r="O11" s="1"/>
      <c r="P11" s="1"/>
      <c r="Q11" s="1"/>
      <c r="R11" s="2"/>
      <c r="S11" s="2"/>
      <c r="T11" s="2"/>
      <c r="U11" s="2"/>
      <c r="V11" s="2"/>
      <c r="W11" s="2"/>
      <c r="X11" s="2"/>
      <c r="Y11" s="12"/>
      <c r="Z11" s="2"/>
      <c r="AA11"/>
      <c r="AB11"/>
      <c r="AC11"/>
      <c r="AD11"/>
      <c r="AE11"/>
      <c r="AF11"/>
      <c r="AG11"/>
      <c r="AH11"/>
    </row>
    <row r="12" spans="1:34" ht="12.75" customHeight="1">
      <c r="A12"/>
      <c r="B12" s="2"/>
      <c r="C12" s="103" t="s">
        <v>23</v>
      </c>
      <c r="D12" s="103"/>
      <c r="E12" s="103"/>
      <c r="F12" s="103"/>
      <c r="G12" s="103"/>
      <c r="H12" s="103"/>
      <c r="I12" s="3"/>
      <c r="J12" s="6" t="s">
        <v>24</v>
      </c>
      <c r="K12" s="6"/>
      <c r="L12" s="9" t="s">
        <v>25</v>
      </c>
      <c r="M12" s="9"/>
      <c r="N12" s="2"/>
      <c r="O12" s="1"/>
      <c r="P12" s="1"/>
      <c r="Q12" s="1"/>
      <c r="R12" s="2"/>
      <c r="S12" s="2"/>
      <c r="T12" s="2"/>
      <c r="U12" s="2"/>
      <c r="V12" s="2"/>
      <c r="W12" s="2"/>
      <c r="X12" s="2"/>
      <c r="Y12" s="11"/>
      <c r="Z12" s="2"/>
      <c r="AA12"/>
      <c r="AB12"/>
      <c r="AC12"/>
      <c r="AD12"/>
      <c r="AE12"/>
      <c r="AF12"/>
      <c r="AG12"/>
      <c r="AH12"/>
    </row>
    <row r="13" spans="1:34" ht="12.75" customHeight="1">
      <c r="A13"/>
      <c r="B13" s="2"/>
      <c r="C13" s="78" t="s">
        <v>26</v>
      </c>
      <c r="D13" s="78"/>
      <c r="E13" s="78"/>
      <c r="F13" s="78"/>
      <c r="G13" s="78"/>
      <c r="H13" s="78"/>
      <c r="I13" s="3"/>
      <c r="J13" s="6" t="s">
        <v>27</v>
      </c>
      <c r="K13" s="6"/>
      <c r="L13" s="13">
        <f ca="1">L5+(MID(L12,1,2))</f>
        <v>45737.430115740739</v>
      </c>
      <c r="M13" s="13"/>
      <c r="N13" s="2"/>
      <c r="O13" s="1"/>
      <c r="P13" s="1"/>
      <c r="Q13" s="1"/>
      <c r="R13" s="2"/>
      <c r="S13" s="2"/>
      <c r="T13" s="2"/>
      <c r="U13" s="2"/>
      <c r="V13" s="2"/>
      <c r="W13" s="2"/>
      <c r="X13" s="2"/>
      <c r="Y13" s="11"/>
      <c r="Z13" s="2"/>
      <c r="AA13"/>
      <c r="AB13"/>
      <c r="AC13"/>
      <c r="AD13"/>
      <c r="AE13"/>
      <c r="AF13"/>
      <c r="AG13"/>
      <c r="AH13"/>
    </row>
    <row r="14" spans="1:34" ht="12.75" customHeight="1">
      <c r="A14"/>
      <c r="B14" s="2"/>
      <c r="C14" s="105"/>
      <c r="D14" s="105"/>
      <c r="E14" s="105"/>
      <c r="F14" s="105"/>
      <c r="G14" s="105"/>
      <c r="H14" s="105"/>
      <c r="I14" s="3"/>
      <c r="J14" s="102" t="s">
        <v>28</v>
      </c>
      <c r="K14" s="102"/>
      <c r="L14" s="106" t="s">
        <v>29</v>
      </c>
      <c r="M14" s="106"/>
      <c r="N14" s="2"/>
      <c r="O14" s="1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  <c r="AA14"/>
      <c r="AB14"/>
      <c r="AC14"/>
      <c r="AD14"/>
      <c r="AE14"/>
      <c r="AF14"/>
      <c r="AG14"/>
      <c r="AH14"/>
    </row>
    <row r="15" spans="1:34" s="17" customFormat="1" ht="18.75" customHeight="1">
      <c r="A15" s="14"/>
      <c r="B15" s="15"/>
      <c r="C15" s="79"/>
      <c r="D15" s="79"/>
      <c r="E15" s="79"/>
      <c r="F15" s="79"/>
      <c r="G15" s="79"/>
      <c r="H15" s="79"/>
      <c r="I15" s="16"/>
      <c r="J15" s="80" t="s">
        <v>30</v>
      </c>
      <c r="K15" s="80"/>
      <c r="L15" s="81">
        <v>5.0000000000000001E-4</v>
      </c>
      <c r="M15" s="81"/>
      <c r="N15" s="15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5.25" customHeight="1">
      <c r="A16"/>
      <c r="B16" s="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2"/>
      <c r="O16" s="1"/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  <c r="AA16"/>
      <c r="AB16"/>
      <c r="AC16"/>
      <c r="AD16"/>
      <c r="AE16"/>
      <c r="AF16"/>
      <c r="AG16"/>
      <c r="AH16"/>
    </row>
    <row r="17" spans="1:34" ht="31.5" customHeight="1">
      <c r="A17"/>
      <c r="B17" s="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2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  <c r="AA17"/>
      <c r="AB17"/>
      <c r="AC17"/>
      <c r="AD17"/>
      <c r="AE17"/>
      <c r="AF17"/>
      <c r="AG17"/>
      <c r="AH17"/>
    </row>
    <row r="18" spans="1:34" ht="5.25" customHeight="1">
      <c r="A18"/>
      <c r="B18" s="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2"/>
      <c r="O18" s="1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  <c r="AA18"/>
      <c r="AB18"/>
      <c r="AC18"/>
      <c r="AD18"/>
      <c r="AE18"/>
      <c r="AF18"/>
      <c r="AG18"/>
      <c r="AH18"/>
    </row>
    <row r="19" spans="1:34">
      <c r="A19"/>
      <c r="B19" s="2"/>
      <c r="C19" s="108" t="s">
        <v>31</v>
      </c>
      <c r="D19" s="108"/>
      <c r="E19" s="108"/>
      <c r="F19" s="108"/>
      <c r="G19" s="19" t="s">
        <v>32</v>
      </c>
      <c r="H19" s="20" t="s">
        <v>33</v>
      </c>
      <c r="I19" s="21" t="s">
        <v>34</v>
      </c>
      <c r="J19" s="22" t="s">
        <v>35</v>
      </c>
      <c r="K19" s="18" t="s">
        <v>36</v>
      </c>
      <c r="L19" s="20" t="s">
        <v>37</v>
      </c>
      <c r="M19" s="18"/>
      <c r="N19" s="2"/>
      <c r="O19" s="1"/>
      <c r="P19" s="1"/>
      <c r="Q19" s="1"/>
      <c r="R19" s="2"/>
      <c r="S19" s="23"/>
      <c r="T19" s="11"/>
      <c r="U19" s="11"/>
      <c r="V19" s="11"/>
      <c r="W19" s="11"/>
      <c r="X19" s="23"/>
      <c r="Y19" s="2"/>
      <c r="Z19" s="2"/>
      <c r="AA19"/>
      <c r="AB19"/>
      <c r="AC19"/>
      <c r="AD19"/>
      <c r="AE19"/>
      <c r="AF19"/>
      <c r="AG19"/>
      <c r="AH19"/>
    </row>
    <row r="20" spans="1:34">
      <c r="A20"/>
      <c r="B20" s="2"/>
      <c r="C20" s="106" t="s">
        <v>38</v>
      </c>
      <c r="D20" s="106"/>
      <c r="E20" s="106"/>
      <c r="F20" s="106"/>
      <c r="G20" s="9">
        <v>123</v>
      </c>
      <c r="H20" s="9">
        <v>1</v>
      </c>
      <c r="I20" s="9" t="s">
        <v>39</v>
      </c>
      <c r="J20" s="68">
        <v>10</v>
      </c>
      <c r="K20" s="24">
        <v>0.22</v>
      </c>
      <c r="L20" s="73">
        <f t="shared" ref="L20:L43" si="0">IF(H20*J20=0,"",H20*J20)</f>
        <v>10</v>
      </c>
      <c r="M20" s="3"/>
      <c r="N20" s="2"/>
      <c r="O20" s="1"/>
      <c r="P20" s="1"/>
      <c r="Q20" s="1"/>
      <c r="R20" s="2"/>
      <c r="S20" s="84"/>
      <c r="T20" s="84"/>
      <c r="U20" s="84"/>
      <c r="V20" s="84"/>
      <c r="W20" s="84"/>
      <c r="X20" s="25"/>
      <c r="Y20" s="2"/>
      <c r="Z20" s="2"/>
      <c r="AA20"/>
      <c r="AB20"/>
      <c r="AC20"/>
      <c r="AD20"/>
      <c r="AE20"/>
      <c r="AF20"/>
      <c r="AG20"/>
      <c r="AH20"/>
    </row>
    <row r="21" spans="1:34">
      <c r="A21"/>
      <c r="B21" s="2"/>
      <c r="C21" s="106" t="s">
        <v>40</v>
      </c>
      <c r="D21" s="106"/>
      <c r="E21" s="106"/>
      <c r="F21" s="106"/>
      <c r="G21" s="9">
        <v>321</v>
      </c>
      <c r="H21" s="9">
        <v>1</v>
      </c>
      <c r="I21" s="9" t="s">
        <v>41</v>
      </c>
      <c r="J21" s="68">
        <v>10</v>
      </c>
      <c r="K21" s="24">
        <v>0.13</v>
      </c>
      <c r="L21" s="73">
        <f t="shared" si="0"/>
        <v>10</v>
      </c>
      <c r="M21" s="3"/>
      <c r="N21" s="2"/>
      <c r="O21" s="1"/>
      <c r="P21" s="1"/>
      <c r="Q21" s="1"/>
      <c r="R21" s="2"/>
      <c r="S21" s="23"/>
      <c r="T21" s="11"/>
      <c r="U21" s="11"/>
      <c r="V21" s="11"/>
      <c r="W21" s="11"/>
      <c r="X21" s="11"/>
      <c r="Y21" s="2"/>
      <c r="Z21" s="2"/>
      <c r="AA21"/>
      <c r="AB21"/>
      <c r="AC21"/>
      <c r="AD21"/>
      <c r="AE21"/>
      <c r="AF21"/>
      <c r="AG21"/>
      <c r="AH21"/>
    </row>
    <row r="22" spans="1:34">
      <c r="A22"/>
      <c r="B22" s="2"/>
      <c r="C22" s="106" t="s">
        <v>42</v>
      </c>
      <c r="D22" s="106"/>
      <c r="E22" s="106"/>
      <c r="F22" s="106"/>
      <c r="G22" s="9">
        <v>213</v>
      </c>
      <c r="H22" s="9">
        <v>1</v>
      </c>
      <c r="I22" s="9" t="s">
        <v>43</v>
      </c>
      <c r="J22" s="68">
        <v>10</v>
      </c>
      <c r="K22" s="24">
        <v>0.09</v>
      </c>
      <c r="L22" s="73">
        <f t="shared" si="0"/>
        <v>10</v>
      </c>
      <c r="M22" s="3"/>
      <c r="N22" s="2"/>
      <c r="O22" s="1"/>
      <c r="P22" s="1"/>
      <c r="Q22" s="1"/>
      <c r="R22" s="2"/>
      <c r="S22" s="84"/>
      <c r="T22" s="84"/>
      <c r="U22" s="84"/>
      <c r="V22" s="84"/>
      <c r="W22" s="84"/>
      <c r="X22" s="84"/>
      <c r="Y22" s="2"/>
      <c r="Z22" s="2"/>
      <c r="AA22"/>
      <c r="AB22"/>
      <c r="AC22"/>
      <c r="AD22"/>
      <c r="AE22"/>
      <c r="AF22"/>
      <c r="AG22"/>
      <c r="AH22"/>
    </row>
    <row r="23" spans="1:34">
      <c r="A23"/>
      <c r="B23" s="2"/>
      <c r="C23" s="106" t="s">
        <v>44</v>
      </c>
      <c r="D23" s="106"/>
      <c r="E23" s="106"/>
      <c r="F23" s="106"/>
      <c r="G23" s="9">
        <v>312</v>
      </c>
      <c r="H23" s="9">
        <v>1</v>
      </c>
      <c r="I23" s="9" t="s">
        <v>45</v>
      </c>
      <c r="J23" s="68">
        <v>10</v>
      </c>
      <c r="K23" s="24">
        <v>0</v>
      </c>
      <c r="L23" s="73">
        <f t="shared" si="0"/>
        <v>10</v>
      </c>
      <c r="M23" s="3"/>
      <c r="N23" s="2"/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  <c r="AA23"/>
      <c r="AB23"/>
      <c r="AC23"/>
      <c r="AD23"/>
      <c r="AE23"/>
      <c r="AF23"/>
      <c r="AG23"/>
      <c r="AH23"/>
    </row>
    <row r="24" spans="1:34">
      <c r="A24"/>
      <c r="B24" s="2"/>
      <c r="C24" s="106"/>
      <c r="D24" s="106"/>
      <c r="E24" s="106"/>
      <c r="F24" s="106"/>
      <c r="G24" s="9"/>
      <c r="H24" s="9"/>
      <c r="I24" s="9"/>
      <c r="J24" s="68"/>
      <c r="K24" s="24"/>
      <c r="L24" s="73" t="str">
        <f t="shared" si="0"/>
        <v/>
      </c>
      <c r="M24" s="3"/>
      <c r="N24" s="2"/>
      <c r="O24" s="1"/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  <c r="AA24"/>
      <c r="AB24"/>
      <c r="AC24"/>
      <c r="AD24"/>
      <c r="AE24"/>
      <c r="AF24"/>
      <c r="AG24"/>
      <c r="AH24"/>
    </row>
    <row r="25" spans="1:34">
      <c r="B25" s="2"/>
      <c r="C25" s="106"/>
      <c r="D25" s="106"/>
      <c r="E25" s="106"/>
      <c r="F25" s="106"/>
      <c r="G25" s="9"/>
      <c r="H25" s="9"/>
      <c r="I25" s="9"/>
      <c r="J25" s="68"/>
      <c r="K25" s="24"/>
      <c r="L25" s="73" t="str">
        <f t="shared" si="0"/>
        <v/>
      </c>
      <c r="M25" s="3"/>
      <c r="N25" s="2"/>
      <c r="O25" s="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1:34">
      <c r="B26" s="2"/>
      <c r="C26" s="106"/>
      <c r="D26" s="106"/>
      <c r="E26" s="106"/>
      <c r="F26" s="106"/>
      <c r="G26" s="9"/>
      <c r="H26" s="9"/>
      <c r="I26" s="9"/>
      <c r="J26" s="68"/>
      <c r="K26" s="24"/>
      <c r="L26" s="73" t="str">
        <f t="shared" si="0"/>
        <v/>
      </c>
      <c r="M26" s="3"/>
      <c r="N26" s="2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spans="1:34">
      <c r="B27" s="2"/>
      <c r="C27" s="106"/>
      <c r="D27" s="106"/>
      <c r="E27" s="106"/>
      <c r="F27" s="106"/>
      <c r="G27" s="9"/>
      <c r="H27" s="9"/>
      <c r="I27" s="9"/>
      <c r="J27" s="68"/>
      <c r="K27" s="24"/>
      <c r="L27" s="73" t="str">
        <f t="shared" si="0"/>
        <v/>
      </c>
      <c r="M27" s="3"/>
      <c r="N27" s="2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spans="1:34">
      <c r="B28" s="2"/>
      <c r="C28" s="106"/>
      <c r="D28" s="106"/>
      <c r="E28" s="106"/>
      <c r="F28" s="106"/>
      <c r="G28" s="9"/>
      <c r="H28" s="9"/>
      <c r="I28" s="9"/>
      <c r="J28" s="68"/>
      <c r="K28" s="24"/>
      <c r="L28" s="73" t="str">
        <f t="shared" si="0"/>
        <v/>
      </c>
      <c r="M28" s="3"/>
      <c r="N28" s="2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spans="1:34">
      <c r="B29" s="2"/>
      <c r="C29" s="106"/>
      <c r="D29" s="106"/>
      <c r="E29" s="106"/>
      <c r="F29" s="106"/>
      <c r="G29" s="9"/>
      <c r="H29" s="9"/>
      <c r="I29" s="9"/>
      <c r="J29" s="68"/>
      <c r="K29" s="24"/>
      <c r="L29" s="73" t="str">
        <f t="shared" si="0"/>
        <v/>
      </c>
      <c r="M29" s="3"/>
      <c r="N29" s="2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spans="1:34">
      <c r="B30" s="2"/>
      <c r="C30" s="106"/>
      <c r="D30" s="106"/>
      <c r="E30" s="106"/>
      <c r="F30" s="106"/>
      <c r="G30" s="9"/>
      <c r="H30" s="9"/>
      <c r="I30" s="9"/>
      <c r="J30" s="68"/>
      <c r="K30" s="24"/>
      <c r="L30" s="73" t="str">
        <f t="shared" si="0"/>
        <v/>
      </c>
      <c r="M30" s="3"/>
      <c r="N30" s="2"/>
      <c r="O30" s="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1:34">
      <c r="A31"/>
      <c r="B31" s="2"/>
      <c r="C31" s="106" t="s">
        <v>46</v>
      </c>
      <c r="D31" s="106"/>
      <c r="E31" s="106"/>
      <c r="F31" s="106"/>
      <c r="G31" s="9"/>
      <c r="H31" s="9"/>
      <c r="I31" s="9"/>
      <c r="J31" s="68"/>
      <c r="K31" s="24"/>
      <c r="L31" s="73" t="str">
        <f t="shared" si="0"/>
        <v/>
      </c>
      <c r="M31" s="3"/>
      <c r="N31" s="2"/>
      <c r="O31" s="1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  <c r="AA31"/>
      <c r="AB31"/>
      <c r="AC31"/>
      <c r="AD31"/>
      <c r="AE31"/>
      <c r="AF31"/>
      <c r="AG31"/>
      <c r="AH31"/>
    </row>
    <row r="32" spans="1:34">
      <c r="B32" s="2"/>
      <c r="C32" s="106"/>
      <c r="D32" s="106"/>
      <c r="E32" s="106"/>
      <c r="F32" s="106"/>
      <c r="G32" s="9"/>
      <c r="H32" s="9"/>
      <c r="I32" s="9"/>
      <c r="J32" s="68"/>
      <c r="K32" s="24"/>
      <c r="L32" s="73" t="str">
        <f t="shared" si="0"/>
        <v/>
      </c>
      <c r="M32" s="3"/>
      <c r="N32" s="2"/>
      <c r="O32" s="1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spans="1:34">
      <c r="B33" s="2"/>
      <c r="C33" s="106"/>
      <c r="D33" s="106"/>
      <c r="E33" s="106"/>
      <c r="F33" s="106"/>
      <c r="G33" s="9"/>
      <c r="H33" s="9"/>
      <c r="I33" s="9"/>
      <c r="J33" s="68"/>
      <c r="K33" s="24"/>
      <c r="L33" s="73" t="str">
        <f t="shared" si="0"/>
        <v/>
      </c>
      <c r="M33" s="3"/>
      <c r="N33" s="2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spans="1:34">
      <c r="B34" s="2"/>
      <c r="C34" s="106"/>
      <c r="D34" s="106"/>
      <c r="E34" s="106"/>
      <c r="F34" s="106"/>
      <c r="G34" s="9"/>
      <c r="H34" s="9"/>
      <c r="I34" s="9"/>
      <c r="J34" s="68"/>
      <c r="K34" s="24"/>
      <c r="L34" s="73" t="str">
        <f t="shared" si="0"/>
        <v/>
      </c>
      <c r="M34" s="3"/>
      <c r="N34" s="2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spans="1:34">
      <c r="B35" s="2"/>
      <c r="C35" s="106"/>
      <c r="D35" s="106"/>
      <c r="E35" s="106"/>
      <c r="F35" s="106"/>
      <c r="G35" s="9"/>
      <c r="H35" s="9"/>
      <c r="I35" s="9"/>
      <c r="J35" s="68"/>
      <c r="K35" s="24"/>
      <c r="L35" s="73" t="str">
        <f t="shared" si="0"/>
        <v/>
      </c>
      <c r="M35" s="3"/>
      <c r="N35" s="2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spans="1:34">
      <c r="B36" s="2"/>
      <c r="C36" s="106"/>
      <c r="D36" s="106"/>
      <c r="E36" s="106"/>
      <c r="F36" s="106"/>
      <c r="G36" s="9"/>
      <c r="H36" s="9"/>
      <c r="I36" s="9"/>
      <c r="J36" s="68"/>
      <c r="K36" s="24"/>
      <c r="L36" s="73" t="str">
        <f t="shared" si="0"/>
        <v/>
      </c>
      <c r="M36" s="3"/>
      <c r="N36" s="2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spans="1:34">
      <c r="A37"/>
      <c r="B37" s="2"/>
      <c r="C37" s="106"/>
      <c r="D37" s="106"/>
      <c r="E37" s="106"/>
      <c r="F37" s="106"/>
      <c r="G37" s="9"/>
      <c r="H37" s="9"/>
      <c r="I37" s="9"/>
      <c r="J37" s="68"/>
      <c r="K37" s="24"/>
      <c r="L37" s="73" t="str">
        <f t="shared" si="0"/>
        <v/>
      </c>
      <c r="M37" s="3"/>
      <c r="N37" s="2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/>
      <c r="AB37"/>
      <c r="AC37"/>
      <c r="AD37"/>
      <c r="AE37"/>
      <c r="AF37"/>
      <c r="AG37"/>
      <c r="AH37"/>
    </row>
    <row r="38" spans="1:34">
      <c r="A38"/>
      <c r="B38" s="2"/>
      <c r="C38" s="106"/>
      <c r="D38" s="106"/>
      <c r="E38" s="106"/>
      <c r="F38" s="106"/>
      <c r="G38" s="9"/>
      <c r="H38" s="9"/>
      <c r="I38" s="9"/>
      <c r="J38" s="68"/>
      <c r="K38" s="24"/>
      <c r="L38" s="73" t="str">
        <f t="shared" si="0"/>
        <v/>
      </c>
      <c r="M38" s="3"/>
      <c r="N38" s="2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/>
      <c r="AB38"/>
      <c r="AC38"/>
      <c r="AD38"/>
      <c r="AE38"/>
      <c r="AF38"/>
      <c r="AG38"/>
      <c r="AH38"/>
    </row>
    <row r="39" spans="1:34">
      <c r="A39"/>
      <c r="B39" s="2"/>
      <c r="C39" s="106"/>
      <c r="D39" s="106"/>
      <c r="E39" s="106"/>
      <c r="F39" s="106"/>
      <c r="G39" s="9"/>
      <c r="H39" s="9"/>
      <c r="I39" s="9"/>
      <c r="J39" s="68"/>
      <c r="K39" s="24"/>
      <c r="L39" s="73" t="str">
        <f t="shared" si="0"/>
        <v/>
      </c>
      <c r="M39" s="3"/>
      <c r="N39" s="2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/>
      <c r="AB39"/>
      <c r="AC39"/>
      <c r="AD39"/>
      <c r="AE39"/>
      <c r="AF39"/>
      <c r="AG39"/>
      <c r="AH39"/>
    </row>
    <row r="40" spans="1:34">
      <c r="A40"/>
      <c r="B40" s="2"/>
      <c r="C40" s="106"/>
      <c r="D40" s="106"/>
      <c r="E40" s="106"/>
      <c r="F40" s="106"/>
      <c r="G40" s="9"/>
      <c r="H40" s="9"/>
      <c r="I40" s="9"/>
      <c r="J40" s="68"/>
      <c r="K40" s="24"/>
      <c r="L40" s="73" t="str">
        <f t="shared" si="0"/>
        <v/>
      </c>
      <c r="M40" s="3"/>
      <c r="N40" s="2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/>
      <c r="AB40"/>
      <c r="AC40"/>
      <c r="AD40"/>
      <c r="AE40"/>
      <c r="AF40"/>
      <c r="AG40"/>
      <c r="AH40"/>
    </row>
    <row r="41" spans="1:34">
      <c r="A41"/>
      <c r="B41" s="2"/>
      <c r="C41" s="106"/>
      <c r="D41" s="106"/>
      <c r="E41" s="106"/>
      <c r="F41" s="106"/>
      <c r="G41" s="9"/>
      <c r="H41" s="9"/>
      <c r="I41" s="9"/>
      <c r="J41" s="68"/>
      <c r="K41" s="24"/>
      <c r="L41" s="73" t="str">
        <f t="shared" si="0"/>
        <v/>
      </c>
      <c r="M41" s="3"/>
      <c r="N41" s="2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  <c r="AA41"/>
      <c r="AB41"/>
      <c r="AC41"/>
      <c r="AD41"/>
      <c r="AE41"/>
      <c r="AF41"/>
      <c r="AG41"/>
      <c r="AH41"/>
    </row>
    <row r="42" spans="1:34">
      <c r="A42"/>
      <c r="B42" s="2"/>
      <c r="C42" s="106"/>
      <c r="D42" s="106"/>
      <c r="E42" s="106"/>
      <c r="F42" s="106"/>
      <c r="G42" s="9"/>
      <c r="H42" s="9"/>
      <c r="I42" s="9"/>
      <c r="J42" s="68"/>
      <c r="K42" s="24"/>
      <c r="L42" s="73" t="str">
        <f t="shared" si="0"/>
        <v/>
      </c>
      <c r="M42" s="3"/>
      <c r="N42" s="2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  <c r="AA42"/>
      <c r="AB42"/>
      <c r="AC42"/>
      <c r="AD42"/>
      <c r="AE42"/>
      <c r="AF42"/>
      <c r="AG42"/>
      <c r="AH42"/>
    </row>
    <row r="43" spans="1:34" ht="9.75" customHeight="1">
      <c r="A43"/>
      <c r="B43" s="2"/>
      <c r="C43" s="109"/>
      <c r="D43" s="109"/>
      <c r="E43" s="109"/>
      <c r="F43" s="109"/>
      <c r="G43" s="26"/>
      <c r="H43" s="26"/>
      <c r="I43" s="26"/>
      <c r="J43" s="27"/>
      <c r="K43" s="28"/>
      <c r="L43" s="29" t="str">
        <f t="shared" si="0"/>
        <v/>
      </c>
      <c r="M43" s="3"/>
      <c r="N43" s="2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</row>
    <row r="44" spans="1:34" ht="13.5" customHeight="1">
      <c r="A44"/>
      <c r="B44" s="2"/>
      <c r="C44" s="6"/>
      <c r="D44" s="30"/>
      <c r="E44" s="85"/>
      <c r="F44" s="85"/>
      <c r="G44" s="3"/>
      <c r="H44" s="6"/>
      <c r="I44" s="2"/>
      <c r="J44" s="31" t="str">
        <f>IF(K44="","","Käibemaks 22 %")</f>
        <v>Käibemaks 22 %</v>
      </c>
      <c r="K44" s="86" t="str">
        <f>IF(SUMIF(K20:K43,0.22,(L20:L43))=0,"",CONCATENATE(ROUND(SUMIF(K20:K43,0.22,(L20:L43)),2)," € + KM ",(ROUND(SUMIF(K20:K43,0.22,(L20:L43))*0.22,2))," €"))</f>
        <v>10 € + KM 2.2 €</v>
      </c>
      <c r="L44" s="86"/>
      <c r="M44" s="32"/>
      <c r="N44" s="2"/>
      <c r="O44" s="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</row>
    <row r="45" spans="1:34" ht="10.5" customHeight="1">
      <c r="A45"/>
      <c r="B45" s="2"/>
      <c r="C45" s="6"/>
      <c r="D45" s="30"/>
      <c r="E45" s="33"/>
      <c r="F45" s="33"/>
      <c r="G45" s="3"/>
      <c r="H45" s="6"/>
      <c r="I45" s="2"/>
      <c r="J45" s="33" t="str">
        <f>IF(K45="","","Käibemaks 13 %")</f>
        <v>Käibemaks 13 %</v>
      </c>
      <c r="K45" s="86" t="str">
        <f>IF(SUMIF(K19:K42,0.13,(L19:L42))=0,"",CONCATENATE(ROUND(SUMIF(K19:K42,0.13,(L19:L42)),2)," € + KM ",(ROUND(SUMIF(K19:K42,0.13,(L19:L42))*0.13,2))," €"))</f>
        <v>10 € + KM 1.3 €</v>
      </c>
      <c r="L45" s="86"/>
      <c r="M45" s="32"/>
      <c r="N45" s="2"/>
      <c r="O45" s="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</row>
    <row r="46" spans="1:34" ht="10.5" customHeight="1">
      <c r="A46"/>
      <c r="B46" s="2"/>
      <c r="C46" s="6"/>
      <c r="D46" s="30"/>
      <c r="E46" s="85" t="str">
        <f>IF(M46="","","Arvonlisävero 14%")</f>
        <v/>
      </c>
      <c r="F46" s="85"/>
      <c r="G46" s="3"/>
      <c r="H46" s="3"/>
      <c r="I46" s="2"/>
      <c r="J46" s="33" t="str">
        <f>IF(K46="","","Käibemaks 9 %")</f>
        <v>Käibemaks 9 %</v>
      </c>
      <c r="K46" s="86" t="str">
        <f>IF(SUMIF(K20:K43,0.09,(L20:L43))=0,"",CONCATENATE(ROUND(SUMIF(K20:K43,0.09,(L20:L43)),2)," € + KM ",(ROUND(SUMIF(K20:K43,0.09,(L20:L43))*0.09,2))," €"))</f>
        <v>10 € + KM 0.9 €</v>
      </c>
      <c r="L46" s="86"/>
      <c r="M46" s="32"/>
      <c r="N46" s="2"/>
      <c r="O46" s="1"/>
      <c r="P46" s="1"/>
      <c r="Q46" s="1"/>
      <c r="R46" s="2"/>
      <c r="S46" s="2"/>
      <c r="T46" s="2"/>
      <c r="U46" s="2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4" ht="10.5" customHeight="1">
      <c r="A47"/>
      <c r="B47" s="2"/>
      <c r="C47" s="6"/>
      <c r="D47" s="85" t="str">
        <f>IF(M47="","","Veroerittely ALV 24 %")</f>
        <v/>
      </c>
      <c r="E47" s="85"/>
      <c r="F47" s="85"/>
      <c r="G47" s="3"/>
      <c r="H47" s="3"/>
      <c r="I47" s="2"/>
      <c r="J47" s="33" t="str">
        <f>IF(K47="","","Käibemaks 0 %")</f>
        <v>Käibemaks 0 %</v>
      </c>
      <c r="K47" s="86" t="str">
        <f>IF(SUMIF(K20:K43,0,(L20:L43))=0,"",CONCATENATE(ROUND(SUMIF(K20:K43,0,(L20:L43)),2)," € + KM ",(ROUND(SUMIF(K20:K43,0,(L20:L43))*0,2))," €"))</f>
        <v>10 € + KM 0 €</v>
      </c>
      <c r="L47" s="86"/>
      <c r="M47" s="32"/>
      <c r="N47" s="2"/>
      <c r="O47" s="1"/>
      <c r="P47" s="1"/>
      <c r="Q47" s="1"/>
      <c r="R47" s="2"/>
      <c r="S47" s="35"/>
      <c r="T47" s="36"/>
      <c r="U47" s="36"/>
      <c r="V47" s="36"/>
      <c r="W47" s="2"/>
      <c r="X47" s="36"/>
      <c r="Y47" s="37"/>
      <c r="Z47" s="37"/>
      <c r="AA47" s="37"/>
      <c r="AB47" s="37"/>
      <c r="AC47" s="37"/>
      <c r="AD47" s="37"/>
      <c r="AE47" s="37"/>
      <c r="AF47" s="37"/>
      <c r="AG47" s="37"/>
    </row>
    <row r="48" spans="1:34" ht="10.5" customHeight="1">
      <c r="B48" s="2"/>
      <c r="C48" s="6"/>
      <c r="D48" s="38"/>
      <c r="E48" s="3"/>
      <c r="F48" s="3"/>
      <c r="G48" s="3"/>
      <c r="H48" s="3"/>
      <c r="I48" s="2"/>
      <c r="J48" s="33" t="str">
        <f>IF(L48="","","Käibemaksuta")</f>
        <v>Käibemaksuta</v>
      </c>
      <c r="K48" s="33"/>
      <c r="L48" s="69" t="str">
        <f>IF(SUMIF(K20:K43,0,(L20:L43))=0,"",CONCATENATE(SUMIF(K20:K43,0,(L20:L43))," €"))</f>
        <v>10 €</v>
      </c>
      <c r="M48" s="3"/>
      <c r="N48" s="2"/>
      <c r="O48" s="1"/>
      <c r="P48" s="1"/>
      <c r="Q48" s="1"/>
      <c r="R48" s="2"/>
      <c r="S48" s="35"/>
      <c r="T48" s="36"/>
      <c r="U48" s="36"/>
      <c r="V48" s="36"/>
      <c r="W48" s="2"/>
      <c r="X48" s="36"/>
      <c r="Y48" s="37"/>
      <c r="Z48" s="37"/>
      <c r="AA48" s="37"/>
      <c r="AB48" s="37"/>
      <c r="AC48" s="37"/>
      <c r="AD48" s="37"/>
      <c r="AE48" s="37"/>
      <c r="AF48" s="37"/>
      <c r="AG48" s="37"/>
    </row>
    <row r="49" spans="1:34" ht="10.5" customHeight="1">
      <c r="A49"/>
      <c r="B49" s="2"/>
      <c r="C49" s="3"/>
      <c r="D49" s="3"/>
      <c r="E49" s="3"/>
      <c r="F49" s="3"/>
      <c r="G49" s="3"/>
      <c r="H49" s="3"/>
      <c r="I49" s="87" t="s">
        <v>47</v>
      </c>
      <c r="J49" s="87"/>
      <c r="K49" s="87"/>
      <c r="L49" s="70">
        <f>SUM(L20:L43)</f>
        <v>40</v>
      </c>
      <c r="M49" s="3"/>
      <c r="N49" s="2"/>
      <c r="O49" s="1"/>
      <c r="P49" s="1"/>
      <c r="Q49" s="1"/>
      <c r="R49" s="2"/>
      <c r="S49" s="35"/>
      <c r="T49" s="35"/>
      <c r="U49" s="35"/>
      <c r="V49" s="35"/>
      <c r="W49" s="41"/>
      <c r="X49" s="35"/>
      <c r="Y49" s="37"/>
      <c r="Z49" s="42"/>
      <c r="AA49" s="42"/>
      <c r="AB49" s="42"/>
      <c r="AC49" s="42"/>
      <c r="AD49" s="42"/>
      <c r="AE49" s="42"/>
      <c r="AF49" s="42"/>
      <c r="AG49" s="42"/>
    </row>
    <row r="50" spans="1:34" ht="10.5" customHeight="1">
      <c r="B50" s="2"/>
      <c r="C50" s="3"/>
      <c r="D50" s="3"/>
      <c r="E50" s="3"/>
      <c r="F50" s="3"/>
      <c r="G50" s="3"/>
      <c r="H50" s="21"/>
      <c r="I50" s="87" t="s">
        <v>48</v>
      </c>
      <c r="J50" s="87"/>
      <c r="K50" s="87"/>
      <c r="L50" s="70">
        <f>SUM((SUMIF(K20:K43,0.22,(L20:L43))*0.22),(SUMIF(K20:K43,0.13,(L20:L43))*0.13),(SUMIF(K20:K43,0.09,(L20:L43))*0.09),(SUMIF(K20:K43,0,(L20:L43))*0))</f>
        <v>4.4000000000000004</v>
      </c>
      <c r="M50" s="3"/>
      <c r="N50" s="2"/>
      <c r="O50" s="1"/>
      <c r="P50" s="1"/>
      <c r="Q50" s="1"/>
      <c r="R50" s="2"/>
      <c r="S50" s="35"/>
      <c r="T50" s="35"/>
      <c r="U50" s="35"/>
      <c r="V50" s="35"/>
      <c r="W50" s="41"/>
      <c r="X50" s="35"/>
      <c r="Y50" s="37"/>
      <c r="Z50" s="42"/>
      <c r="AA50" s="42"/>
      <c r="AB50" s="42"/>
      <c r="AC50" s="42"/>
      <c r="AD50" s="42"/>
      <c r="AE50" s="42"/>
      <c r="AF50" s="42"/>
      <c r="AG50" s="42"/>
    </row>
    <row r="51" spans="1:34" ht="11.25" customHeight="1">
      <c r="A51"/>
      <c r="B51" s="2"/>
      <c r="C51" s="3"/>
      <c r="D51" s="3"/>
      <c r="E51" s="3"/>
      <c r="F51" s="3"/>
      <c r="G51" s="3"/>
      <c r="H51" s="3"/>
      <c r="I51" s="3"/>
      <c r="J51" s="88" t="s">
        <v>49</v>
      </c>
      <c r="K51" s="88"/>
      <c r="L51" s="71">
        <f>L49+L50</f>
        <v>44.4</v>
      </c>
      <c r="M51" s="3"/>
      <c r="N51" s="2"/>
      <c r="O51" s="1"/>
      <c r="P51" s="1"/>
      <c r="Q51" s="1"/>
      <c r="R51" s="2"/>
      <c r="S51" s="35"/>
      <c r="T51" s="42"/>
      <c r="U51" s="42"/>
      <c r="V51" s="42"/>
      <c r="W51" s="42"/>
      <c r="X51" s="42"/>
      <c r="Y51" s="43"/>
      <c r="Z51" s="43"/>
      <c r="AA51" s="44"/>
      <c r="AB51" s="44"/>
      <c r="AC51" s="44"/>
      <c r="AD51" s="44"/>
      <c r="AE51" s="44"/>
      <c r="AF51" s="44"/>
      <c r="AG51" s="44"/>
    </row>
    <row r="52" spans="1:34" ht="18" customHeight="1">
      <c r="A52"/>
      <c r="B52" s="2"/>
      <c r="C52" s="3"/>
      <c r="D52" s="3"/>
      <c r="E52" s="3"/>
      <c r="F52" s="3"/>
      <c r="G52" s="3"/>
      <c r="H52" s="3"/>
      <c r="I52" s="3"/>
      <c r="J52" s="39"/>
      <c r="K52" s="39"/>
      <c r="L52" s="40"/>
      <c r="M52" s="3"/>
      <c r="N52" s="2"/>
      <c r="O52" s="1"/>
      <c r="P52" s="1"/>
      <c r="Q52" s="1"/>
      <c r="R52" s="2"/>
      <c r="S52" s="35"/>
      <c r="T52" s="42"/>
      <c r="U52" s="42"/>
      <c r="V52" s="42"/>
      <c r="W52" s="42"/>
      <c r="X52" s="42"/>
      <c r="Y52" s="43"/>
      <c r="Z52" s="43"/>
      <c r="AA52" s="44"/>
      <c r="AB52" s="44"/>
      <c r="AC52" s="44"/>
      <c r="AD52" s="44"/>
      <c r="AE52" s="44"/>
      <c r="AF52" s="44"/>
      <c r="AG52" s="44"/>
    </row>
    <row r="53" spans="1:34" ht="15" customHeight="1">
      <c r="A53"/>
      <c r="B53" s="2"/>
      <c r="C53" s="45"/>
      <c r="D53" s="46"/>
      <c r="E53" s="46"/>
      <c r="F53" s="46"/>
      <c r="G53" s="46"/>
      <c r="H53" s="46"/>
      <c r="I53" s="47"/>
      <c r="J53" s="47"/>
      <c r="K53" s="47"/>
      <c r="L53" s="47"/>
      <c r="M53" s="47"/>
      <c r="N53" s="37"/>
      <c r="O53" s="48"/>
      <c r="P53" s="48"/>
      <c r="Q53" s="48"/>
      <c r="R53" s="2"/>
      <c r="S53" s="2"/>
      <c r="T53" s="2"/>
      <c r="U53" s="49"/>
      <c r="V53" s="50"/>
      <c r="W53" s="50"/>
      <c r="X53" s="50"/>
      <c r="Y53" s="50"/>
      <c r="Z53" s="2"/>
      <c r="AA53"/>
      <c r="AB53"/>
      <c r="AC53"/>
      <c r="AD53"/>
      <c r="AE53"/>
      <c r="AF53"/>
      <c r="AG53"/>
      <c r="AH53"/>
    </row>
    <row r="54" spans="1:34" ht="27.75" customHeight="1">
      <c r="A54"/>
      <c r="B54" s="2"/>
      <c r="C54" s="51"/>
      <c r="D54" s="52" t="s">
        <v>27</v>
      </c>
      <c r="E54" s="52"/>
      <c r="F54" s="89" t="s">
        <v>50</v>
      </c>
      <c r="G54" s="89"/>
      <c r="H54" s="89"/>
      <c r="I54" s="89"/>
      <c r="J54" s="90" t="s">
        <v>51</v>
      </c>
      <c r="K54" s="90"/>
      <c r="L54" s="72">
        <f>ROUND(L51,2)</f>
        <v>44.4</v>
      </c>
      <c r="M54" s="53"/>
      <c r="N54" s="42"/>
      <c r="O54" s="54"/>
      <c r="P54" s="54"/>
      <c r="Q54" s="54"/>
      <c r="R54" s="2"/>
      <c r="S54" s="2"/>
      <c r="T54" s="2"/>
      <c r="U54" s="91"/>
      <c r="V54" s="91"/>
      <c r="W54" s="91"/>
      <c r="X54" s="91"/>
      <c r="Y54" s="55"/>
      <c r="Z54" s="2"/>
      <c r="AA54"/>
      <c r="AB54"/>
      <c r="AC54"/>
      <c r="AD54"/>
      <c r="AE54"/>
      <c r="AF54"/>
      <c r="AG54"/>
      <c r="AH54"/>
    </row>
    <row r="55" spans="1:34" ht="21" customHeight="1">
      <c r="A55"/>
      <c r="B55" s="2"/>
      <c r="C55" s="56"/>
      <c r="D55" s="92">
        <f ca="1">L13</f>
        <v>45737.430115740739</v>
      </c>
      <c r="E55" s="92"/>
      <c r="F55" s="93" t="s">
        <v>52</v>
      </c>
      <c r="G55" s="93"/>
      <c r="H55" s="93"/>
      <c r="I55" s="93"/>
      <c r="J55" s="57"/>
      <c r="K55" s="57"/>
      <c r="L55" s="57"/>
      <c r="M55" s="57"/>
      <c r="N55" s="44"/>
      <c r="O55" s="58"/>
      <c r="P55" s="58"/>
      <c r="Q55" s="58"/>
      <c r="R55" s="2"/>
      <c r="S55" s="2"/>
      <c r="T55" s="2"/>
      <c r="U55" s="55"/>
      <c r="V55" s="2"/>
      <c r="W55" s="2"/>
      <c r="X55" s="2"/>
      <c r="Y55" s="2"/>
      <c r="Z55" s="2"/>
      <c r="AA55"/>
      <c r="AB55"/>
      <c r="AC55"/>
      <c r="AD55"/>
      <c r="AE55"/>
      <c r="AF55"/>
      <c r="AG55"/>
      <c r="AH55"/>
    </row>
    <row r="56" spans="1:34" ht="15" customHeight="1">
      <c r="A56"/>
      <c r="B56" s="2"/>
      <c r="C56" s="51"/>
      <c r="D56" s="59" t="s">
        <v>53</v>
      </c>
      <c r="E56" s="60"/>
      <c r="F56" s="59" t="s">
        <v>54</v>
      </c>
      <c r="G56" s="61"/>
      <c r="H56" s="61"/>
      <c r="I56" s="51"/>
      <c r="J56" s="94" t="str">
        <f>CONCATENATE(E3,CHAR(10),E4,", ",E5)</f>
        <v>Arve Saatja Ettevõte nimi OÜ
Aadress 123, 00100 Maakond / Linn</v>
      </c>
      <c r="K56" s="94"/>
      <c r="L56" s="95" t="s">
        <v>55</v>
      </c>
      <c r="M56" s="95"/>
      <c r="N56" s="44"/>
      <c r="O56" s="62"/>
      <c r="P56" s="62"/>
      <c r="Q56" s="62"/>
      <c r="R56" s="2"/>
      <c r="S56" s="2"/>
      <c r="T56" s="2"/>
      <c r="U56" s="96"/>
      <c r="V56" s="96"/>
      <c r="W56" s="96"/>
      <c r="X56" s="96"/>
      <c r="Y56" s="2"/>
      <c r="Z56" s="2"/>
      <c r="AA56"/>
      <c r="AB56"/>
      <c r="AC56"/>
      <c r="AD56"/>
      <c r="AE56"/>
      <c r="AF56"/>
      <c r="AG56"/>
      <c r="AH56"/>
    </row>
    <row r="57" spans="1:34" ht="15" customHeight="1">
      <c r="A57"/>
      <c r="B57" s="2"/>
      <c r="C57" s="2"/>
      <c r="D57" s="97" t="s">
        <v>56</v>
      </c>
      <c r="E57" s="97"/>
      <c r="F57" s="97" t="s">
        <v>57</v>
      </c>
      <c r="G57" s="97"/>
      <c r="H57" s="97"/>
      <c r="I57" s="97"/>
      <c r="J57" s="94"/>
      <c r="K57" s="94"/>
      <c r="L57" s="95"/>
      <c r="M57" s="95"/>
      <c r="N57" s="2"/>
      <c r="O57" s="1"/>
      <c r="P57" s="1"/>
      <c r="Q57" s="1"/>
      <c r="R57" s="2"/>
      <c r="S57" s="2"/>
      <c r="T57" s="2"/>
      <c r="U57" s="2"/>
      <c r="V57" s="2"/>
      <c r="W57" s="2"/>
      <c r="X57" s="2"/>
      <c r="Y57" s="2"/>
      <c r="Z57" s="2"/>
      <c r="AA57"/>
      <c r="AB57"/>
      <c r="AC57"/>
      <c r="AD57"/>
      <c r="AE57"/>
      <c r="AF57"/>
      <c r="AG57"/>
      <c r="AH57"/>
    </row>
    <row r="58" spans="1:34" ht="21" customHeight="1">
      <c r="A58"/>
      <c r="B58" s="2"/>
      <c r="C58" s="63"/>
      <c r="D58" s="63"/>
      <c r="E58" s="63"/>
      <c r="F58" s="63"/>
      <c r="G58" s="63"/>
      <c r="H58" s="63"/>
      <c r="I58" s="63"/>
      <c r="J58" s="94"/>
      <c r="K58" s="94"/>
      <c r="L58" s="95"/>
      <c r="M58" s="95"/>
      <c r="N58" s="2"/>
      <c r="O58" s="1"/>
      <c r="P58" s="1"/>
      <c r="Q58" s="1"/>
      <c r="R58" s="2"/>
      <c r="S58" s="2"/>
      <c r="T58" s="2"/>
      <c r="U58" s="64"/>
      <c r="V58" s="2"/>
      <c r="W58" s="2"/>
      <c r="X58" s="2"/>
      <c r="Y58" s="2"/>
      <c r="Z58" s="2"/>
      <c r="AB58"/>
      <c r="AC58"/>
      <c r="AD58"/>
      <c r="AE58"/>
      <c r="AF58"/>
      <c r="AG58"/>
      <c r="AH58"/>
    </row>
    <row r="59" spans="1:34" ht="15" customHeight="1">
      <c r="A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  <c r="AA59"/>
      <c r="AB59"/>
      <c r="AC59"/>
      <c r="AD59"/>
      <c r="AE59"/>
      <c r="AF59"/>
      <c r="AG59"/>
      <c r="AH59"/>
    </row>
    <row r="60" spans="1:3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65"/>
      <c r="V60" s="2"/>
      <c r="W60" s="2"/>
      <c r="X60" s="2"/>
      <c r="Y60" s="2"/>
      <c r="Z60" s="2"/>
    </row>
    <row r="61" spans="1:3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  <c r="Y61" s="2"/>
      <c r="Z61" s="2"/>
    </row>
    <row r="62" spans="1:3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  <c r="Y62" s="2"/>
      <c r="Z62" s="2"/>
    </row>
    <row r="63" spans="1:3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</row>
    <row r="64" spans="1:3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66"/>
      <c r="X66" s="2"/>
      <c r="Y66" s="2"/>
      <c r="Z66" s="2"/>
    </row>
    <row r="67" spans="2:2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67"/>
      <c r="X68" s="2"/>
      <c r="Y68" s="2"/>
      <c r="Z68" s="2"/>
    </row>
    <row r="69" spans="2:2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67"/>
      <c r="X72" s="2"/>
      <c r="Y72" s="2"/>
      <c r="Z72" s="2"/>
    </row>
  </sheetData>
  <mergeCells count="74">
    <mergeCell ref="K45:L45"/>
    <mergeCell ref="D55:E55"/>
    <mergeCell ref="F55:I55"/>
    <mergeCell ref="J56:K58"/>
    <mergeCell ref="L56:M58"/>
    <mergeCell ref="U56:X56"/>
    <mergeCell ref="D57:E57"/>
    <mergeCell ref="F57:I57"/>
    <mergeCell ref="I50:K50"/>
    <mergeCell ref="J51:K51"/>
    <mergeCell ref="F54:I54"/>
    <mergeCell ref="J54:K54"/>
    <mergeCell ref="U54:X54"/>
    <mergeCell ref="E46:F46"/>
    <mergeCell ref="K46:L46"/>
    <mergeCell ref="D47:F47"/>
    <mergeCell ref="K47:L47"/>
    <mergeCell ref="I49:K49"/>
    <mergeCell ref="C41:F41"/>
    <mergeCell ref="C42:F42"/>
    <mergeCell ref="C43:F43"/>
    <mergeCell ref="E44:F44"/>
    <mergeCell ref="K44:L44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2:F22"/>
    <mergeCell ref="S22:X22"/>
    <mergeCell ref="C23:F23"/>
    <mergeCell ref="C24:F24"/>
    <mergeCell ref="C25:F25"/>
    <mergeCell ref="C18:M18"/>
    <mergeCell ref="C19:F19"/>
    <mergeCell ref="C20:F20"/>
    <mergeCell ref="S20:W20"/>
    <mergeCell ref="C21:F21"/>
    <mergeCell ref="C15:H15"/>
    <mergeCell ref="J15:K15"/>
    <mergeCell ref="L15:M15"/>
    <mergeCell ref="C16:M16"/>
    <mergeCell ref="C17:M17"/>
    <mergeCell ref="C12:H12"/>
    <mergeCell ref="C13:H13"/>
    <mergeCell ref="C14:H14"/>
    <mergeCell ref="J14:K14"/>
    <mergeCell ref="L14:M14"/>
    <mergeCell ref="C8:I8"/>
    <mergeCell ref="T8:X8"/>
    <mergeCell ref="C9:H9"/>
    <mergeCell ref="C10:H10"/>
    <mergeCell ref="C11:H11"/>
    <mergeCell ref="C3:D7"/>
    <mergeCell ref="E3:H3"/>
    <mergeCell ref="J3:K3"/>
    <mergeCell ref="L3:M3"/>
    <mergeCell ref="E4:H4"/>
    <mergeCell ref="J4:M4"/>
    <mergeCell ref="E5:H5"/>
    <mergeCell ref="J5:K5"/>
    <mergeCell ref="L5:M5"/>
    <mergeCell ref="E6:H6"/>
    <mergeCell ref="E7:H7"/>
  </mergeCells>
  <hyperlinks>
    <hyperlink ref="T8" r:id="rId1" xr:uid="{00000000-0004-0000-0000-000000000000}"/>
    <hyperlink ref="T8:X8" r:id="rId2" display="Tutvu Isolta Arved teenusega lähemalt ning võta meie tasuta teenus kasutusse" xr:uid="{6DCC89AC-3AC6-4E08-976B-4FFE2B532FE0}"/>
  </hyperlinks>
  <pageMargins left="3.9583333333333297E-2" right="3.9583333333333297E-2" top="0.15763888888888899" bottom="0.15763888888888899" header="0.51180555555555496" footer="0.51180555555555496"/>
  <pageSetup paperSize="9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>1</cp:revision>
  <dcterms:created xsi:type="dcterms:W3CDTF">2014-07-18T09:45:23Z</dcterms:created>
  <dcterms:modified xsi:type="dcterms:W3CDTF">2025-03-07T08:19:57Z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Isolta Oy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Laskupohja</vt:lpwstr>
  </property>
</Properties>
</file>